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2"/>
  <workbookPr/>
  <mc:AlternateContent xmlns:mc="http://schemas.openxmlformats.org/markup-compatibility/2006">
    <mc:Choice Requires="x15">
      <x15ac:absPath xmlns:x15ac="http://schemas.microsoft.com/office/spreadsheetml/2010/11/ac" url="https://d.docs.live.net/0326cc2a51e42494/Finally Learn Shared/Finally Learn Content/Excel/"/>
    </mc:Choice>
  </mc:AlternateContent>
  <xr:revisionPtr revIDLastSave="317" documentId="8_{5DDF5581-207C-6A4E-882C-DE5E38081BED}" xr6:coauthVersionLast="47" xr6:coauthVersionMax="47" xr10:uidLastSave="{5074B146-DE0A-454B-B1C8-D9BBE514989A}"/>
  <bookViews>
    <workbookView xWindow="920" yWindow="1660" windowWidth="28040" windowHeight="15820" xr2:uid="{6F317973-21D2-4245-9486-82C23E23A0BD}"/>
  </bookViews>
  <sheets>
    <sheet name="Cover" sheetId="2" r:id="rId1"/>
    <sheet name="Question" sheetId="4" r:id="rId2"/>
    <sheet name="How Long Calculator" sheetId="1" r:id="rId3"/>
    <sheet name="Table" sheetId="6" r:id="rId4"/>
    <sheet name="Graph" sheetId="3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2" i="1"/>
  <c r="D11" i="1"/>
  <c r="D10" i="1" s="1"/>
  <c r="E10" i="1" s="1"/>
  <c r="D13" i="1"/>
  <c r="C10" i="1"/>
  <c r="C3" i="6"/>
  <c r="D2" i="6"/>
  <c r="B3" i="6" s="1"/>
  <c r="D3" i="6" l="1"/>
  <c r="B4" i="6" l="1"/>
  <c r="C4" i="6" l="1"/>
  <c r="D4" i="6" s="1"/>
  <c r="B5" i="6" s="1"/>
  <c r="C5" i="6" l="1"/>
  <c r="D5" i="6" s="1"/>
  <c r="B6" i="6" s="1"/>
  <c r="C6" i="6" s="1"/>
  <c r="D6" i="6" s="1"/>
  <c r="B7" i="6" s="1"/>
  <c r="C7" i="6" l="1"/>
  <c r="D7" i="6" s="1"/>
  <c r="B8" i="6" s="1"/>
  <c r="C8" i="6" s="1"/>
  <c r="D8" i="6" s="1"/>
  <c r="B9" i="6" s="1"/>
  <c r="C9" i="6" l="1"/>
  <c r="D9" i="6" s="1"/>
  <c r="B10" i="6" s="1"/>
  <c r="C10" i="6" l="1"/>
  <c r="D10" i="6" s="1"/>
  <c r="B11" i="6" s="1"/>
  <c r="C11" i="6" l="1"/>
  <c r="D11" i="6" s="1"/>
  <c r="B12" i="6" s="1"/>
  <c r="C12" i="6" l="1"/>
  <c r="D12" i="6" s="1"/>
  <c r="B13" i="6" s="1"/>
  <c r="C13" i="6" l="1"/>
  <c r="D13" i="6"/>
  <c r="B14" i="6" s="1"/>
  <c r="C14" i="6" l="1"/>
  <c r="D14" i="6"/>
  <c r="B15" i="6" s="1"/>
  <c r="C15" i="6" l="1"/>
  <c r="D15" i="6"/>
  <c r="B16" i="6" s="1"/>
  <c r="C16" i="6" l="1"/>
  <c r="D16" i="6"/>
  <c r="B17" i="6" s="1"/>
  <c r="C17" i="6" l="1"/>
  <c r="D17" i="6"/>
  <c r="B18" i="6"/>
  <c r="C18" i="6" l="1"/>
  <c r="D18" i="6" s="1"/>
  <c r="B19" i="6" s="1"/>
  <c r="C19" i="6" l="1"/>
  <c r="D19" i="6" s="1"/>
  <c r="B20" i="6" s="1"/>
  <c r="C20" i="6" l="1"/>
  <c r="D20" i="6" s="1"/>
  <c r="B21" i="6" s="1"/>
  <c r="C21" i="6" l="1"/>
  <c r="D21" i="6"/>
  <c r="B22" i="6" s="1"/>
  <c r="C22" i="6" l="1"/>
  <c r="D22" i="6" s="1"/>
  <c r="B23" i="6" s="1"/>
  <c r="C23" i="6" l="1"/>
  <c r="D23" i="6"/>
  <c r="B24" i="6" s="1"/>
  <c r="C24" i="6" l="1"/>
  <c r="D24" i="6" s="1"/>
  <c r="B25" i="6" s="1"/>
  <c r="C25" i="6" l="1"/>
  <c r="D25" i="6"/>
  <c r="B26" i="6" s="1"/>
  <c r="C26" i="6" l="1"/>
  <c r="D26" i="6"/>
  <c r="B27" i="6" s="1"/>
  <c r="C27" i="6" l="1"/>
  <c r="D27" i="6" s="1"/>
  <c r="B28" i="6" s="1"/>
  <c r="C28" i="6" l="1"/>
  <c r="D28" i="6"/>
  <c r="B29" i="6" s="1"/>
  <c r="C29" i="6" l="1"/>
  <c r="D29" i="6"/>
  <c r="B30" i="6" s="1"/>
  <c r="C30" i="6" l="1"/>
  <c r="D30" i="6"/>
  <c r="B31" i="6" s="1"/>
  <c r="C31" i="6" l="1"/>
  <c r="D31" i="6"/>
  <c r="B32" i="6" s="1"/>
  <c r="C32" i="6" l="1"/>
  <c r="D32" i="6"/>
</calcChain>
</file>

<file path=xl/sharedStrings.xml><?xml version="1.0" encoding="utf-8"?>
<sst xmlns="http://schemas.openxmlformats.org/spreadsheetml/2006/main" count="22" uniqueCount="22">
  <si>
    <r>
      <t>Periods per year</t>
    </r>
    <r>
      <rPr>
        <sz val="18"/>
        <color theme="1"/>
        <rFont val="Aptos Display"/>
      </rPr>
      <t xml:space="preserve"> (1, 2, 4, 12)</t>
    </r>
  </si>
  <si>
    <r>
      <t xml:space="preserve">Type </t>
    </r>
    <r>
      <rPr>
        <sz val="18"/>
        <color theme="1"/>
        <rFont val="Aptos Display"/>
      </rPr>
      <t>(End = 0 or Beg = 1)</t>
    </r>
  </si>
  <si>
    <r>
      <t xml:space="preserve">NPER </t>
    </r>
    <r>
      <rPr>
        <sz val="18"/>
        <color theme="1"/>
        <rFont val="Aptos Display"/>
      </rPr>
      <t>- number of periods</t>
    </r>
  </si>
  <si>
    <r>
      <t>RATE</t>
    </r>
    <r>
      <rPr>
        <sz val="18"/>
        <color theme="1"/>
        <rFont val="Aptos Display"/>
      </rPr>
      <t xml:space="preserve"> - periodic interest rate</t>
    </r>
  </si>
  <si>
    <r>
      <t xml:space="preserve">PV </t>
    </r>
    <r>
      <rPr>
        <sz val="18"/>
        <color theme="1"/>
        <rFont val="Aptos Display"/>
      </rPr>
      <t>- present value</t>
    </r>
  </si>
  <si>
    <r>
      <t xml:space="preserve">PMT </t>
    </r>
    <r>
      <rPr>
        <sz val="18"/>
        <color theme="1"/>
        <rFont val="Aptos Display"/>
      </rPr>
      <t>- payment (-) receipt (+)</t>
    </r>
  </si>
  <si>
    <r>
      <t xml:space="preserve">FV </t>
    </r>
    <r>
      <rPr>
        <sz val="18"/>
        <color theme="1"/>
        <rFont val="Aptos Display"/>
      </rPr>
      <t>- future value</t>
    </r>
  </si>
  <si>
    <t>Annually</t>
  </si>
  <si>
    <t>Monthly</t>
  </si>
  <si>
    <t>See videos on</t>
  </si>
  <si>
    <t>with Excel</t>
  </si>
  <si>
    <t>Time Value of Money</t>
  </si>
  <si>
    <t>Year</t>
  </si>
  <si>
    <t>Jessica has $1,233,000 and withdraws $190,000 at the end of each</t>
  </si>
  <si>
    <t>year. If the return is 6.50%, how long will the money last? Ignore</t>
  </si>
  <si>
    <t>inflation.</t>
  </si>
  <si>
    <t>Return</t>
  </si>
  <si>
    <t>Withdrawal</t>
  </si>
  <si>
    <t>Savings</t>
  </si>
  <si>
    <t>How long will my money last?</t>
  </si>
  <si>
    <t>years</t>
  </si>
  <si>
    <t>How Long Will My Money Last?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</si>
</sst>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4"/>
      <color theme="1"/>
      <name val="Aptos"/>
      <family val="2"/>
    </font>
    <font>
      <sz val="14"/>
      <color theme="1"/>
      <name val="Aptos"/>
      <family val="2"/>
    </font>
    <font>
      <b/>
      <sz val="24"/>
      <color theme="1"/>
      <name val="Roboto"/>
    </font>
    <font>
      <sz val="24"/>
      <color theme="1"/>
      <name val="Roboto"/>
    </font>
    <font>
      <b/>
      <sz val="18"/>
      <color theme="1"/>
      <name val="Roboto"/>
    </font>
    <font>
      <sz val="18"/>
      <color theme="1"/>
      <name val="Roboto"/>
    </font>
    <font>
      <sz val="24"/>
      <color theme="1"/>
      <name val="Aptos Display"/>
    </font>
    <font>
      <b/>
      <sz val="18"/>
      <color theme="1"/>
      <name val="Aptos Display"/>
    </font>
    <font>
      <sz val="18"/>
      <color theme="1"/>
      <name val="Aptos Display"/>
    </font>
    <font>
      <b/>
      <sz val="24"/>
      <color theme="0"/>
      <name val="Aptos Display"/>
    </font>
    <font>
      <sz val="24"/>
      <color theme="0"/>
      <name val="Aptos Display"/>
    </font>
    <font>
      <u/>
      <sz val="14"/>
      <color theme="10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0" xfId="0" applyFont="1" applyFill="1" applyAlignment="1">
      <alignment horizontal="center"/>
    </xf>
    <xf numFmtId="0" fontId="2" fillId="4" borderId="0" xfId="1" applyNumberFormat="1" applyFont="1" applyFill="1" applyBorder="1"/>
    <xf numFmtId="0" fontId="3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43" fontId="4" fillId="4" borderId="0" xfId="1" applyFont="1" applyFill="1" applyBorder="1"/>
    <xf numFmtId="43" fontId="5" fillId="4" borderId="0" xfId="1" applyFont="1" applyFill="1" applyBorder="1"/>
    <xf numFmtId="10" fontId="4" fillId="4" borderId="0" xfId="3" applyNumberFormat="1" applyFont="1" applyFill="1" applyBorder="1"/>
    <xf numFmtId="164" fontId="5" fillId="4" borderId="0" xfId="2" applyNumberFormat="1" applyFont="1" applyFill="1" applyBorder="1"/>
    <xf numFmtId="44" fontId="4" fillId="4" borderId="0" xfId="2" applyFont="1" applyFill="1" applyBorder="1"/>
    <xf numFmtId="43" fontId="5" fillId="4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7" fillId="3" borderId="1" xfId="0" applyFont="1" applyFill="1" applyBorder="1"/>
    <xf numFmtId="43" fontId="7" fillId="3" borderId="1" xfId="1" applyFont="1" applyFill="1" applyBorder="1"/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10" fontId="8" fillId="0" borderId="1" xfId="3" applyNumberFormat="1" applyFont="1" applyFill="1" applyBorder="1"/>
    <xf numFmtId="0" fontId="9" fillId="5" borderId="0" xfId="0" applyFont="1" applyFill="1" applyAlignment="1">
      <alignment horizontal="center"/>
    </xf>
    <xf numFmtId="0" fontId="9" fillId="5" borderId="0" xfId="1" applyNumberFormat="1" applyFont="1" applyFill="1"/>
    <xf numFmtId="0" fontId="10" fillId="5" borderId="0" xfId="0" applyFont="1" applyFill="1"/>
    <xf numFmtId="0" fontId="1" fillId="2" borderId="0" xfId="4" applyBorder="1" applyAlignment="1">
      <alignment horizontal="center"/>
    </xf>
    <xf numFmtId="164" fontId="8" fillId="0" borderId="1" xfId="2" applyNumberFormat="1" applyFont="1" applyFill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0" borderId="0" xfId="5"/>
  </cellXfs>
  <cellStyles count="6">
    <cellStyle name="20% - Accent6" xfId="4" builtinId="50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ptos Display" panose="020B00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Table!$D$1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#,\ \K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ptos Display" panose="020B00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Table!$D$2:$D$17</c:f>
              <c:numCache>
                <c:formatCode>_("$"* #,##0_);_("$"* \(#,##0\);_("$"* "-"??_);_(@_)</c:formatCode>
                <c:ptCount val="16"/>
                <c:pt idx="0">
                  <c:v>1233000</c:v>
                </c:pt>
                <c:pt idx="1">
                  <c:v>1123145</c:v>
                </c:pt>
                <c:pt idx="2">
                  <c:v>1006149.425</c:v>
                </c:pt>
                <c:pt idx="3">
                  <c:v>881549.13762499997</c:v>
                </c:pt>
                <c:pt idx="4">
                  <c:v>748849.83157062496</c:v>
                </c:pt>
                <c:pt idx="5">
                  <c:v>607525.07062271563</c:v>
                </c:pt>
                <c:pt idx="6">
                  <c:v>457014.20021319215</c:v>
                </c:pt>
                <c:pt idx="7">
                  <c:v>296720.12322704965</c:v>
                </c:pt>
                <c:pt idx="8">
                  <c:v>126006.9312368079</c:v>
                </c:pt>
                <c:pt idx="9">
                  <c:v>-55802.618232799578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7-8141-ADF4-A3FD0A36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7815312"/>
        <c:axId val="737817584"/>
      </c:barChart>
      <c:catAx>
        <c:axId val="7378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ptos Display" panose="020B00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7817584"/>
        <c:crosses val="autoZero"/>
        <c:auto val="1"/>
        <c:lblAlgn val="ctr"/>
        <c:lblOffset val="100"/>
        <c:noMultiLvlLbl val="0"/>
      </c:catAx>
      <c:valAx>
        <c:axId val="737817584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73781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ptos Display" panose="020B0004020202020204" pitchFamily="34" charset="0"/>
                <a:ea typeface="+mn-ea"/>
                <a:cs typeface="+mn-cs"/>
              </a:defRPr>
            </a:pPr>
            <a:r>
              <a:rPr lang="en-US" sz="2000" b="1"/>
              <a:t>Savings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ptos Display" panose="020B00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Table!$D$1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#,\ \K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ptos Display" panose="020B00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Table!$D$2:$D$17</c:f>
              <c:numCache>
                <c:formatCode>_("$"* #,##0_);_("$"* \(#,##0\);_("$"* "-"??_);_(@_)</c:formatCode>
                <c:ptCount val="16"/>
                <c:pt idx="0">
                  <c:v>1233000</c:v>
                </c:pt>
                <c:pt idx="1">
                  <c:v>1123145</c:v>
                </c:pt>
                <c:pt idx="2">
                  <c:v>1006149.425</c:v>
                </c:pt>
                <c:pt idx="3">
                  <c:v>881549.13762499997</c:v>
                </c:pt>
                <c:pt idx="4">
                  <c:v>748849.83157062496</c:v>
                </c:pt>
                <c:pt idx="5">
                  <c:v>607525.07062271563</c:v>
                </c:pt>
                <c:pt idx="6">
                  <c:v>457014.20021319215</c:v>
                </c:pt>
                <c:pt idx="7">
                  <c:v>296720.12322704965</c:v>
                </c:pt>
                <c:pt idx="8">
                  <c:v>126006.9312368079</c:v>
                </c:pt>
                <c:pt idx="9">
                  <c:v>-55802.618232799578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F-584C-B590-B95AB2E28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815312"/>
        <c:axId val="737817584"/>
      </c:barChart>
      <c:catAx>
        <c:axId val="7378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ptos Display" panose="020B00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7817584"/>
        <c:crosses val="autoZero"/>
        <c:auto val="1"/>
        <c:lblAlgn val="ctr"/>
        <c:lblOffset val="100"/>
        <c:noMultiLvlLbl val="0"/>
      </c:catAx>
      <c:valAx>
        <c:axId val="737817584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73781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</xdr:colOff>
      <xdr:row>0</xdr:row>
      <xdr:rowOff>23812</xdr:rowOff>
    </xdr:from>
    <xdr:to>
      <xdr:col>7</xdr:col>
      <xdr:colOff>902466</xdr:colOff>
      <xdr:row>17</xdr:row>
      <xdr:rowOff>150811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C2158-44E9-78F8-1216-6EB6EDDF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12" y="404812"/>
          <a:ext cx="7520754" cy="417512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84667</xdr:rowOff>
    </xdr:from>
    <xdr:to>
      <xdr:col>7</xdr:col>
      <xdr:colOff>745066</xdr:colOff>
      <xdr:row>8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93663D-7D04-F0DC-EB99-792537CD5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2895"/>
        <a:stretch/>
      </xdr:blipFill>
      <xdr:spPr>
        <a:xfrm>
          <a:off x="228600" y="1075267"/>
          <a:ext cx="10583333" cy="156633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507999</xdr:colOff>
      <xdr:row>0</xdr:row>
      <xdr:rowOff>232834</xdr:rowOff>
    </xdr:from>
    <xdr:to>
      <xdr:col>26</xdr:col>
      <xdr:colOff>905934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975FFC-61B2-9D4B-AEBF-DDB2A5700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237068</xdr:colOff>
      <xdr:row>0</xdr:row>
      <xdr:rowOff>169333</xdr:rowOff>
    </xdr:from>
    <xdr:to>
      <xdr:col>10</xdr:col>
      <xdr:colOff>855135</xdr:colOff>
      <xdr:row>17</xdr:row>
      <xdr:rowOff>143933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68ACF0-7256-E048-B7E7-B5B57682C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Atla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tla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tla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alpha val="60000"/>
                <a:satMod val="109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0000"/>
            </a:schemeClr>
          </a:solidFill>
          <a:prstDash val="solid"/>
        </a:ln>
        <a:ln w="15875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0" h="0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10000">
              <a:schemeClr val="phClr">
                <a:tint val="94000"/>
                <a:lumMod val="116000"/>
              </a:schemeClr>
            </a:gs>
            <a:gs pos="100000">
              <a:schemeClr val="phClr">
                <a:tint val="98000"/>
                <a:shade val="86000"/>
                <a:satMod val="90000"/>
                <a:lumMod val="88000"/>
              </a:schemeClr>
            </a:gs>
          </a:gsLst>
          <a:path path="circle">
            <a:fillToRect l="50000" t="15000" r="50000" b="169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tlas" id="{5156B0E4-0EB1-49FE-A26B-15F6F698AEC6}" vid="{508F7963-D0B5-43F7-BB2C-FCE3009C08E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llylearn.com/how-long-will-my-money-la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42F9-A518-2742-805D-9DF72107F789}">
  <dimension ref="I4"/>
  <sheetViews>
    <sheetView showGridLines="0" tabSelected="1" zoomScale="160" zoomScaleNormal="160" workbookViewId="0">
      <selection activeCell="I6" sqref="I6"/>
    </sheetView>
  </sheetViews>
  <sheetFormatPr baseColWidth="10" defaultRowHeight="19" x14ac:dyDescent="0.25"/>
  <cols>
    <col min="9" max="9" width="28" bestFit="1" customWidth="1"/>
  </cols>
  <sheetData>
    <row r="4" spans="9:9" x14ac:dyDescent="0.25">
      <c r="I4" s="31" t="s">
        <v>21</v>
      </c>
    </row>
  </sheetData>
  <hyperlinks>
    <hyperlink ref="I4" r:id="rId1" xr:uid="{3798F56F-F57A-4A48-A914-FE63C324B90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61BC-BB27-D845-AF09-8932C6112B74}">
  <dimension ref="A1:E43"/>
  <sheetViews>
    <sheetView showGridLines="0" zoomScale="150" zoomScaleNormal="150" workbookViewId="0">
      <selection activeCell="B11" sqref="B11"/>
    </sheetView>
  </sheetViews>
  <sheetFormatPr baseColWidth="10" defaultRowHeight="23" x14ac:dyDescent="0.25"/>
  <cols>
    <col min="1" max="1" width="4.140625" style="4" bestFit="1" customWidth="1"/>
    <col min="2" max="2" width="47.140625" style="6" customWidth="1"/>
    <col min="3" max="3" width="20.7109375" style="6" customWidth="1"/>
    <col min="4" max="4" width="9.42578125" style="6" bestFit="1" customWidth="1"/>
    <col min="5" max="8" width="10.5703125" style="6" customWidth="1"/>
    <col min="9" max="16384" width="10.7109375" style="6"/>
  </cols>
  <sheetData>
    <row r="1" spans="1:4" s="3" customFormat="1" ht="31" x14ac:dyDescent="0.35">
      <c r="A1" s="1"/>
      <c r="B1" s="2"/>
      <c r="C1" s="2"/>
    </row>
    <row r="6" spans="1:4" x14ac:dyDescent="0.25">
      <c r="B6" s="5"/>
      <c r="C6" s="5"/>
    </row>
    <row r="7" spans="1:4" x14ac:dyDescent="0.25">
      <c r="B7" s="5"/>
      <c r="C7" s="5"/>
    </row>
    <row r="8" spans="1:4" x14ac:dyDescent="0.25">
      <c r="B8" s="5"/>
      <c r="C8" s="5"/>
    </row>
    <row r="9" spans="1:4" x14ac:dyDescent="0.25">
      <c r="B9" s="5"/>
      <c r="C9" s="7"/>
      <c r="D9" s="8"/>
    </row>
    <row r="10" spans="1:4" x14ac:dyDescent="0.25">
      <c r="B10" s="5"/>
      <c r="C10" s="9"/>
      <c r="D10" s="10"/>
    </row>
    <row r="11" spans="1:4" x14ac:dyDescent="0.25">
      <c r="B11" s="5"/>
      <c r="C11" s="11"/>
    </row>
    <row r="12" spans="1:4" x14ac:dyDescent="0.25">
      <c r="B12" s="5"/>
      <c r="C12" s="11"/>
    </row>
    <row r="13" spans="1:4" x14ac:dyDescent="0.25">
      <c r="B13" s="5"/>
      <c r="C13" s="11"/>
    </row>
    <row r="42" spans="5:5" x14ac:dyDescent="0.25">
      <c r="E42" s="12"/>
    </row>
    <row r="43" spans="5:5" x14ac:dyDescent="0.25">
      <c r="E4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0BA0-6A01-AC44-9F25-538381453402}">
  <dimension ref="A1:F46"/>
  <sheetViews>
    <sheetView showGridLines="0" zoomScale="150" zoomScaleNormal="150" workbookViewId="0">
      <selection activeCell="E10" sqref="E10"/>
    </sheetView>
  </sheetViews>
  <sheetFormatPr baseColWidth="10" defaultRowHeight="24" x14ac:dyDescent="0.3"/>
  <cols>
    <col min="1" max="1" width="4.140625" style="14" bestFit="1" customWidth="1"/>
    <col min="2" max="2" width="31.85546875" style="15" customWidth="1"/>
    <col min="3" max="3" width="20" style="15" customWidth="1"/>
    <col min="4" max="4" width="20.7109375" style="15" customWidth="1"/>
    <col min="5" max="5" width="16.28515625" style="15" customWidth="1"/>
    <col min="6" max="6" width="23.140625" style="15" customWidth="1"/>
    <col min="7" max="16384" width="10.7109375" style="15"/>
  </cols>
  <sheetData>
    <row r="1" spans="1:6" s="13" customFormat="1" ht="30" x14ac:dyDescent="0.35">
      <c r="A1" s="23"/>
      <c r="B1" s="24" t="s">
        <v>19</v>
      </c>
      <c r="C1" s="24"/>
      <c r="D1" s="25"/>
    </row>
    <row r="2" spans="1:6" x14ac:dyDescent="0.3">
      <c r="F2" s="26" t="s">
        <v>9</v>
      </c>
    </row>
    <row r="3" spans="1:6" x14ac:dyDescent="0.3">
      <c r="B3" s="15" t="s">
        <v>13</v>
      </c>
      <c r="F3" s="26" t="s">
        <v>11</v>
      </c>
    </row>
    <row r="4" spans="1:6" x14ac:dyDescent="0.3">
      <c r="B4" s="15" t="s">
        <v>14</v>
      </c>
      <c r="F4" s="26" t="s">
        <v>10</v>
      </c>
    </row>
    <row r="5" spans="1:6" x14ac:dyDescent="0.3">
      <c r="B5" s="15" t="s">
        <v>15</v>
      </c>
    </row>
    <row r="6" spans="1:6" x14ac:dyDescent="0.3">
      <c r="C6" s="14" t="s">
        <v>7</v>
      </c>
      <c r="D6" s="14" t="s">
        <v>8</v>
      </c>
    </row>
    <row r="7" spans="1:6" x14ac:dyDescent="0.3">
      <c r="B7" s="16" t="s">
        <v>0</v>
      </c>
      <c r="C7" s="21">
        <v>1</v>
      </c>
      <c r="D7" s="21">
        <v>12</v>
      </c>
    </row>
    <row r="8" spans="1:6" x14ac:dyDescent="0.3">
      <c r="B8" s="16" t="s">
        <v>1</v>
      </c>
      <c r="C8" s="21">
        <v>0</v>
      </c>
      <c r="D8" s="21">
        <v>0</v>
      </c>
    </row>
    <row r="9" spans="1:6" x14ac:dyDescent="0.3">
      <c r="B9" s="16"/>
      <c r="C9" s="21"/>
      <c r="D9" s="21"/>
    </row>
    <row r="10" spans="1:6" x14ac:dyDescent="0.3">
      <c r="B10" s="17" t="s">
        <v>2</v>
      </c>
      <c r="C10" s="18">
        <f>NPER(C11/C7,C13,C12,C14,C8)</f>
        <v>8.69971425153925</v>
      </c>
      <c r="D10" s="18">
        <f>NPER(D11,D13,D12,D14,D8)</f>
        <v>101.41757848605398</v>
      </c>
      <c r="E10" s="19">
        <f>D10/12</f>
        <v>8.451464873837832</v>
      </c>
      <c r="F10" s="15" t="s">
        <v>20</v>
      </c>
    </row>
    <row r="11" spans="1:6" x14ac:dyDescent="0.3">
      <c r="B11" s="16" t="s">
        <v>3</v>
      </c>
      <c r="C11" s="22">
        <v>6.5000000000000002E-2</v>
      </c>
      <c r="D11" s="22">
        <f>C11/D7</f>
        <v>5.4166666666666669E-3</v>
      </c>
    </row>
    <row r="12" spans="1:6" x14ac:dyDescent="0.3">
      <c r="B12" s="16" t="s">
        <v>4</v>
      </c>
      <c r="C12" s="27">
        <v>-1233000</v>
      </c>
      <c r="D12" s="27">
        <f>C12</f>
        <v>-1233000</v>
      </c>
    </row>
    <row r="13" spans="1:6" x14ac:dyDescent="0.3">
      <c r="B13" s="16" t="s">
        <v>5</v>
      </c>
      <c r="C13" s="27">
        <v>190000</v>
      </c>
      <c r="D13" s="27">
        <f>C13/D7</f>
        <v>15833.333333333334</v>
      </c>
    </row>
    <row r="14" spans="1:6" x14ac:dyDescent="0.3">
      <c r="B14" s="16" t="s">
        <v>6</v>
      </c>
      <c r="C14" s="27">
        <v>0</v>
      </c>
      <c r="D14" s="27">
        <f>C14</f>
        <v>0</v>
      </c>
    </row>
    <row r="18" spans="1:1" x14ac:dyDescent="0.3">
      <c r="A18" s="15"/>
    </row>
    <row r="19" spans="1:1" x14ac:dyDescent="0.3">
      <c r="A19" s="15"/>
    </row>
    <row r="20" spans="1:1" x14ac:dyDescent="0.3">
      <c r="A20" s="15"/>
    </row>
    <row r="21" spans="1:1" x14ac:dyDescent="0.3">
      <c r="A21" s="15"/>
    </row>
    <row r="22" spans="1:1" x14ac:dyDescent="0.3">
      <c r="A22" s="15"/>
    </row>
    <row r="23" spans="1:1" x14ac:dyDescent="0.3">
      <c r="A23" s="15"/>
    </row>
    <row r="24" spans="1:1" x14ac:dyDescent="0.3">
      <c r="A24" s="15"/>
    </row>
    <row r="25" spans="1:1" x14ac:dyDescent="0.3">
      <c r="A25" s="15"/>
    </row>
    <row r="26" spans="1:1" x14ac:dyDescent="0.3">
      <c r="A26" s="15"/>
    </row>
    <row r="27" spans="1:1" x14ac:dyDescent="0.3">
      <c r="A27" s="15"/>
    </row>
    <row r="28" spans="1:1" x14ac:dyDescent="0.3">
      <c r="A28" s="15"/>
    </row>
    <row r="29" spans="1:1" x14ac:dyDescent="0.3">
      <c r="A29" s="15"/>
    </row>
    <row r="30" spans="1:1" x14ac:dyDescent="0.3">
      <c r="A30" s="15"/>
    </row>
    <row r="31" spans="1:1" x14ac:dyDescent="0.3">
      <c r="A31" s="15"/>
    </row>
    <row r="32" spans="1:1" x14ac:dyDescent="0.3">
      <c r="A32" s="15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  <row r="37" spans="1:1" x14ac:dyDescent="0.3">
      <c r="A37" s="15"/>
    </row>
    <row r="38" spans="1:1" x14ac:dyDescent="0.3">
      <c r="A38" s="15"/>
    </row>
    <row r="39" spans="1:1" x14ac:dyDescent="0.3">
      <c r="A39" s="15"/>
    </row>
    <row r="40" spans="1:1" x14ac:dyDescent="0.3">
      <c r="A40" s="15"/>
    </row>
    <row r="41" spans="1:1" x14ac:dyDescent="0.3">
      <c r="A41" s="15"/>
    </row>
    <row r="42" spans="1:1" x14ac:dyDescent="0.3">
      <c r="A42" s="15"/>
    </row>
    <row r="43" spans="1:1" x14ac:dyDescent="0.3">
      <c r="A43" s="15"/>
    </row>
    <row r="44" spans="1:1" x14ac:dyDescent="0.3">
      <c r="A44" s="15"/>
    </row>
    <row r="45" spans="1:1" x14ac:dyDescent="0.3">
      <c r="A45" s="15"/>
    </row>
    <row r="46" spans="1:1" x14ac:dyDescent="0.3">
      <c r="A4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4E31-F226-FB40-94FD-E872AA425B28}">
  <dimension ref="A1:D82"/>
  <sheetViews>
    <sheetView showGridLines="0" zoomScale="150" zoomScaleNormal="150" workbookViewId="0">
      <selection sqref="A1:D1"/>
    </sheetView>
  </sheetViews>
  <sheetFormatPr baseColWidth="10" defaultRowHeight="24" x14ac:dyDescent="0.3"/>
  <cols>
    <col min="1" max="1" width="8.140625" style="14" customWidth="1"/>
    <col min="2" max="3" width="15.5703125" style="15" customWidth="1"/>
    <col min="4" max="4" width="18" style="15" customWidth="1"/>
    <col min="5" max="5" width="16.28515625" style="15" customWidth="1"/>
    <col min="6" max="6" width="23.140625" style="15" customWidth="1"/>
    <col min="7" max="16384" width="10.7109375" style="15"/>
  </cols>
  <sheetData>
    <row r="1" spans="1:4" x14ac:dyDescent="0.3">
      <c r="A1" s="30" t="s">
        <v>12</v>
      </c>
      <c r="B1" s="30" t="s">
        <v>16</v>
      </c>
      <c r="C1" s="30" t="s">
        <v>17</v>
      </c>
      <c r="D1" s="30" t="s">
        <v>18</v>
      </c>
    </row>
    <row r="2" spans="1:4" x14ac:dyDescent="0.3">
      <c r="A2" s="28">
        <v>0</v>
      </c>
      <c r="B2" s="21"/>
      <c r="C2" s="21"/>
      <c r="D2" s="29">
        <f>-'How Long Calculator'!C12</f>
        <v>1233000</v>
      </c>
    </row>
    <row r="3" spans="1:4" x14ac:dyDescent="0.3">
      <c r="A3" s="28">
        <v>1</v>
      </c>
      <c r="B3" s="29">
        <f>D2*'How Long Calculator'!$C$11</f>
        <v>80145</v>
      </c>
      <c r="C3" s="29">
        <f>'How Long Calculator'!$C$13</f>
        <v>190000</v>
      </c>
      <c r="D3" s="29">
        <f>D2+B3-C3</f>
        <v>1123145</v>
      </c>
    </row>
    <row r="4" spans="1:4" x14ac:dyDescent="0.3">
      <c r="A4" s="28">
        <v>2</v>
      </c>
      <c r="B4" s="29">
        <f>IF(D3=" "," ",IF(D3&lt;0," ",D3*'How Long Calculator'!$C$11))</f>
        <v>73004.425000000003</v>
      </c>
      <c r="C4" s="29">
        <f>IF(B4=" "," ",'How Long Calculator'!$C$13)</f>
        <v>190000</v>
      </c>
      <c r="D4" s="29">
        <f>IF(B4=" "," ",D3+B4-C4)</f>
        <v>1006149.425</v>
      </c>
    </row>
    <row r="5" spans="1:4" x14ac:dyDescent="0.3">
      <c r="A5" s="28">
        <v>3</v>
      </c>
      <c r="B5" s="29">
        <f>IF(D4=" "," ",IF(D4&lt;0," ",D4*'How Long Calculator'!$C$11))</f>
        <v>65399.712625000007</v>
      </c>
      <c r="C5" s="29">
        <f>IF(B5=" "," ",'How Long Calculator'!$C$13)</f>
        <v>190000</v>
      </c>
      <c r="D5" s="29">
        <f t="shared" ref="D5:D32" si="0">IF(B5=" "," ",D4+B5-C5)</f>
        <v>881549.13762499997</v>
      </c>
    </row>
    <row r="6" spans="1:4" x14ac:dyDescent="0.3">
      <c r="A6" s="28">
        <v>4</v>
      </c>
      <c r="B6" s="29">
        <f>IF(D5=" "," ",IF(D5&lt;0," ",D5*'How Long Calculator'!$C$11))</f>
        <v>57300.693945625004</v>
      </c>
      <c r="C6" s="29">
        <f>IF(B6=" "," ",'How Long Calculator'!$C$13)</f>
        <v>190000</v>
      </c>
      <c r="D6" s="29">
        <f t="shared" si="0"/>
        <v>748849.83157062496</v>
      </c>
    </row>
    <row r="7" spans="1:4" x14ac:dyDescent="0.3">
      <c r="A7" s="28">
        <v>5</v>
      </c>
      <c r="B7" s="29">
        <f>IF(D6=" "," ",IF(D6&lt;0," ",D6*'How Long Calculator'!$C$11))</f>
        <v>48675.239052090627</v>
      </c>
      <c r="C7" s="29">
        <f>IF(B7=" "," ",'How Long Calculator'!$C$13)</f>
        <v>190000</v>
      </c>
      <c r="D7" s="29">
        <f t="shared" si="0"/>
        <v>607525.07062271563</v>
      </c>
    </row>
    <row r="8" spans="1:4" x14ac:dyDescent="0.3">
      <c r="A8" s="28">
        <v>6</v>
      </c>
      <c r="B8" s="29">
        <f>IF(D7=" "," ",IF(D7&lt;0," ",D7*'How Long Calculator'!$C$11))</f>
        <v>39489.129590476521</v>
      </c>
      <c r="C8" s="29">
        <f>IF(B8=" "," ",'How Long Calculator'!$C$13)</f>
        <v>190000</v>
      </c>
      <c r="D8" s="29">
        <f t="shared" si="0"/>
        <v>457014.20021319215</v>
      </c>
    </row>
    <row r="9" spans="1:4" x14ac:dyDescent="0.3">
      <c r="A9" s="28">
        <v>7</v>
      </c>
      <c r="B9" s="29">
        <f>IF(D8=" "," ",IF(D8&lt;0," ",D8*'How Long Calculator'!$C$11))</f>
        <v>29705.923013857489</v>
      </c>
      <c r="C9" s="29">
        <f>IF(B9=" "," ",'How Long Calculator'!$C$13)</f>
        <v>190000</v>
      </c>
      <c r="D9" s="29">
        <f t="shared" si="0"/>
        <v>296720.12322704965</v>
      </c>
    </row>
    <row r="10" spans="1:4" x14ac:dyDescent="0.3">
      <c r="A10" s="28">
        <v>8</v>
      </c>
      <c r="B10" s="29">
        <f>IF(D9=" "," ",IF(D9&lt;0," ",D9*'How Long Calculator'!$C$11))</f>
        <v>19286.808009758228</v>
      </c>
      <c r="C10" s="29">
        <f>IF(B10=" "," ",'How Long Calculator'!$C$13)</f>
        <v>190000</v>
      </c>
      <c r="D10" s="29">
        <f t="shared" si="0"/>
        <v>126006.9312368079</v>
      </c>
    </row>
    <row r="11" spans="1:4" x14ac:dyDescent="0.3">
      <c r="A11" s="28">
        <v>9</v>
      </c>
      <c r="B11" s="29">
        <f>IF(D10=" "," ",IF(D10&lt;0," ",D10*'How Long Calculator'!$C$11))</f>
        <v>8190.4505303925134</v>
      </c>
      <c r="C11" s="29">
        <f>IF(B11=" "," ",'How Long Calculator'!$C$13)</f>
        <v>190000</v>
      </c>
      <c r="D11" s="29">
        <f t="shared" si="0"/>
        <v>-55802.618232799578</v>
      </c>
    </row>
    <row r="12" spans="1:4" x14ac:dyDescent="0.3">
      <c r="A12" s="28">
        <v>10</v>
      </c>
      <c r="B12" s="29" t="str">
        <f>IF(D11=" "," ",IF(D11&lt;0," ",D11*'How Long Calculator'!$C$11))</f>
        <v xml:space="preserve"> </v>
      </c>
      <c r="C12" s="29" t="str">
        <f>IF(B12=" "," ",'How Long Calculator'!$C$13)</f>
        <v xml:space="preserve"> </v>
      </c>
      <c r="D12" s="29" t="str">
        <f t="shared" si="0"/>
        <v xml:space="preserve"> </v>
      </c>
    </row>
    <row r="13" spans="1:4" x14ac:dyDescent="0.3">
      <c r="A13" s="28">
        <v>11</v>
      </c>
      <c r="B13" s="29" t="str">
        <f>IF(D12=" "," ",IF(D12&lt;0," ",D12*'How Long Calculator'!$C$11))</f>
        <v xml:space="preserve"> </v>
      </c>
      <c r="C13" s="29" t="str">
        <f>IF(B13=" "," ",'How Long Calculator'!$C$13)</f>
        <v xml:space="preserve"> </v>
      </c>
      <c r="D13" s="29" t="str">
        <f t="shared" si="0"/>
        <v xml:space="preserve"> </v>
      </c>
    </row>
    <row r="14" spans="1:4" x14ac:dyDescent="0.3">
      <c r="A14" s="28">
        <v>12</v>
      </c>
      <c r="B14" s="29" t="str">
        <f>IF(D13=" "," ",IF(D13&lt;0," ",D13*'How Long Calculator'!$C$11))</f>
        <v xml:space="preserve"> </v>
      </c>
      <c r="C14" s="29" t="str">
        <f>IF(B14=" "," ",'How Long Calculator'!$C$13)</f>
        <v xml:space="preserve"> </v>
      </c>
      <c r="D14" s="29" t="str">
        <f t="shared" si="0"/>
        <v xml:space="preserve"> </v>
      </c>
    </row>
    <row r="15" spans="1:4" x14ac:dyDescent="0.3">
      <c r="A15" s="28">
        <v>13</v>
      </c>
      <c r="B15" s="29" t="str">
        <f>IF(D14=" "," ",IF(D14&lt;0," ",D14*'How Long Calculator'!$C$11))</f>
        <v xml:space="preserve"> </v>
      </c>
      <c r="C15" s="29" t="str">
        <f>IF(B15=" "," ",'How Long Calculator'!$C$13)</f>
        <v xml:space="preserve"> </v>
      </c>
      <c r="D15" s="29" t="str">
        <f t="shared" si="0"/>
        <v xml:space="preserve"> </v>
      </c>
    </row>
    <row r="16" spans="1:4" x14ac:dyDescent="0.3">
      <c r="A16" s="28">
        <v>14</v>
      </c>
      <c r="B16" s="29" t="str">
        <f>IF(D15=" "," ",IF(D15&lt;0," ",D15*'How Long Calculator'!$C$11))</f>
        <v xml:space="preserve"> </v>
      </c>
      <c r="C16" s="29" t="str">
        <f>IF(B16=" "," ",'How Long Calculator'!$C$13)</f>
        <v xml:space="preserve"> </v>
      </c>
      <c r="D16" s="29" t="str">
        <f t="shared" si="0"/>
        <v xml:space="preserve"> </v>
      </c>
    </row>
    <row r="17" spans="1:4" x14ac:dyDescent="0.3">
      <c r="A17" s="28">
        <v>15</v>
      </c>
      <c r="B17" s="29" t="str">
        <f>IF(D16=" "," ",IF(D16&lt;0," ",D16*'How Long Calculator'!$C$11))</f>
        <v xml:space="preserve"> </v>
      </c>
      <c r="C17" s="29" t="str">
        <f>IF(B17=" "," ",'How Long Calculator'!$C$13)</f>
        <v xml:space="preserve"> </v>
      </c>
      <c r="D17" s="29" t="str">
        <f t="shared" si="0"/>
        <v xml:space="preserve"> </v>
      </c>
    </row>
    <row r="18" spans="1:4" x14ac:dyDescent="0.3">
      <c r="A18" s="28">
        <v>16</v>
      </c>
      <c r="B18" s="29" t="str">
        <f>IF(D17=" "," ",IF(D17&lt;0," ",D17*'How Long Calculator'!$C$11))</f>
        <v xml:space="preserve"> </v>
      </c>
      <c r="C18" s="29" t="str">
        <f>IF(B18=" "," ",'How Long Calculator'!$C$13)</f>
        <v xml:space="preserve"> </v>
      </c>
      <c r="D18" s="29" t="str">
        <f t="shared" si="0"/>
        <v xml:space="preserve"> </v>
      </c>
    </row>
    <row r="19" spans="1:4" x14ac:dyDescent="0.3">
      <c r="A19" s="28">
        <v>17</v>
      </c>
      <c r="B19" s="29" t="str">
        <f>IF(D18=" "," ",IF(D18&lt;0," ",D18*'How Long Calculator'!$C$11))</f>
        <v xml:space="preserve"> </v>
      </c>
      <c r="C19" s="29" t="str">
        <f>IF(B19=" "," ",'How Long Calculator'!$C$13)</f>
        <v xml:space="preserve"> </v>
      </c>
      <c r="D19" s="29" t="str">
        <f t="shared" si="0"/>
        <v xml:space="preserve"> </v>
      </c>
    </row>
    <row r="20" spans="1:4" x14ac:dyDescent="0.3">
      <c r="A20" s="28">
        <v>18</v>
      </c>
      <c r="B20" s="29" t="str">
        <f>IF(D19=" "," ",IF(D19&lt;0," ",D19*'How Long Calculator'!$C$11))</f>
        <v xml:space="preserve"> </v>
      </c>
      <c r="C20" s="29" t="str">
        <f>IF(B20=" "," ",'How Long Calculator'!$C$13)</f>
        <v xml:space="preserve"> </v>
      </c>
      <c r="D20" s="29" t="str">
        <f t="shared" si="0"/>
        <v xml:space="preserve"> </v>
      </c>
    </row>
    <row r="21" spans="1:4" x14ac:dyDescent="0.3">
      <c r="A21" s="28">
        <v>19</v>
      </c>
      <c r="B21" s="29" t="str">
        <f>IF(D20=" "," ",IF(D20&lt;0," ",D20*'How Long Calculator'!$C$11))</f>
        <v xml:space="preserve"> </v>
      </c>
      <c r="C21" s="29" t="str">
        <f>IF(B21=" "," ",'How Long Calculator'!$C$13)</f>
        <v xml:space="preserve"> </v>
      </c>
      <c r="D21" s="29" t="str">
        <f t="shared" si="0"/>
        <v xml:space="preserve"> </v>
      </c>
    </row>
    <row r="22" spans="1:4" x14ac:dyDescent="0.3">
      <c r="A22" s="28">
        <v>20</v>
      </c>
      <c r="B22" s="29" t="str">
        <f>IF(D21=" "," ",IF(D21&lt;0," ",D21*'How Long Calculator'!$C$11))</f>
        <v xml:space="preserve"> </v>
      </c>
      <c r="C22" s="29" t="str">
        <f>IF(B22=" "," ",'How Long Calculator'!$C$13)</f>
        <v xml:space="preserve"> </v>
      </c>
      <c r="D22" s="29" t="str">
        <f t="shared" si="0"/>
        <v xml:space="preserve"> </v>
      </c>
    </row>
    <row r="23" spans="1:4" x14ac:dyDescent="0.3">
      <c r="A23" s="28">
        <v>21</v>
      </c>
      <c r="B23" s="29" t="str">
        <f>IF(D22=" "," ",IF(D22&lt;0," ",D22*'How Long Calculator'!$C$11))</f>
        <v xml:space="preserve"> </v>
      </c>
      <c r="C23" s="29" t="str">
        <f>IF(B23=" "," ",'How Long Calculator'!$C$13)</f>
        <v xml:space="preserve"> </v>
      </c>
      <c r="D23" s="29" t="str">
        <f t="shared" si="0"/>
        <v xml:space="preserve"> </v>
      </c>
    </row>
    <row r="24" spans="1:4" x14ac:dyDescent="0.3">
      <c r="A24" s="28">
        <v>22</v>
      </c>
      <c r="B24" s="29" t="str">
        <f>IF(D23=" "," ",IF(D23&lt;0," ",D23*'How Long Calculator'!$C$11))</f>
        <v xml:space="preserve"> </v>
      </c>
      <c r="C24" s="29" t="str">
        <f>IF(B24=" "," ",'How Long Calculator'!$C$13)</f>
        <v xml:space="preserve"> </v>
      </c>
      <c r="D24" s="29" t="str">
        <f t="shared" si="0"/>
        <v xml:space="preserve"> </v>
      </c>
    </row>
    <row r="25" spans="1:4" x14ac:dyDescent="0.3">
      <c r="A25" s="28">
        <v>23</v>
      </c>
      <c r="B25" s="29" t="str">
        <f>IF(D24=" "," ",IF(D24&lt;0," ",D24*'How Long Calculator'!$C$11))</f>
        <v xml:space="preserve"> </v>
      </c>
      <c r="C25" s="29" t="str">
        <f>IF(B25=" "," ",'How Long Calculator'!$C$13)</f>
        <v xml:space="preserve"> </v>
      </c>
      <c r="D25" s="29" t="str">
        <f t="shared" si="0"/>
        <v xml:space="preserve"> </v>
      </c>
    </row>
    <row r="26" spans="1:4" x14ac:dyDescent="0.3">
      <c r="A26" s="28">
        <v>24</v>
      </c>
      <c r="B26" s="29" t="str">
        <f>IF(D25=" "," ",IF(D25&lt;0," ",D25*'How Long Calculator'!$C$11))</f>
        <v xml:space="preserve"> </v>
      </c>
      <c r="C26" s="29" t="str">
        <f>IF(B26=" "," ",'How Long Calculator'!$C$13)</f>
        <v xml:space="preserve"> </v>
      </c>
      <c r="D26" s="29" t="str">
        <f t="shared" si="0"/>
        <v xml:space="preserve"> </v>
      </c>
    </row>
    <row r="27" spans="1:4" x14ac:dyDescent="0.3">
      <c r="A27" s="28">
        <v>25</v>
      </c>
      <c r="B27" s="29" t="str">
        <f>IF(D26=" "," ",IF(D26&lt;0," ",D26*'How Long Calculator'!$C$11))</f>
        <v xml:space="preserve"> </v>
      </c>
      <c r="C27" s="29" t="str">
        <f>IF(B27=" "," ",'How Long Calculator'!$C$13)</f>
        <v xml:space="preserve"> </v>
      </c>
      <c r="D27" s="29" t="str">
        <f t="shared" si="0"/>
        <v xml:space="preserve"> </v>
      </c>
    </row>
    <row r="28" spans="1:4" x14ac:dyDescent="0.3">
      <c r="A28" s="28">
        <v>26</v>
      </c>
      <c r="B28" s="29" t="str">
        <f>IF(D27=" "," ",IF(D27&lt;0," ",D27*'How Long Calculator'!$C$11))</f>
        <v xml:space="preserve"> </v>
      </c>
      <c r="C28" s="29" t="str">
        <f>IF(B28=" "," ",'How Long Calculator'!$C$13)</f>
        <v xml:space="preserve"> </v>
      </c>
      <c r="D28" s="29" t="str">
        <f t="shared" si="0"/>
        <v xml:space="preserve"> </v>
      </c>
    </row>
    <row r="29" spans="1:4" x14ac:dyDescent="0.3">
      <c r="A29" s="28">
        <v>27</v>
      </c>
      <c r="B29" s="29" t="str">
        <f>IF(D28=" "," ",IF(D28&lt;0," ",D28*'How Long Calculator'!$C$11))</f>
        <v xml:space="preserve"> </v>
      </c>
      <c r="C29" s="29" t="str">
        <f>IF(B29=" "," ",'How Long Calculator'!$C$13)</f>
        <v xml:space="preserve"> </v>
      </c>
      <c r="D29" s="29" t="str">
        <f t="shared" si="0"/>
        <v xml:space="preserve"> </v>
      </c>
    </row>
    <row r="30" spans="1:4" x14ac:dyDescent="0.3">
      <c r="A30" s="28">
        <v>28</v>
      </c>
      <c r="B30" s="29" t="str">
        <f>IF(D29=" "," ",IF(D29&lt;0," ",D29*'How Long Calculator'!$C$11))</f>
        <v xml:space="preserve"> </v>
      </c>
      <c r="C30" s="29" t="str">
        <f>IF(B30=" "," ",'How Long Calculator'!$C$13)</f>
        <v xml:space="preserve"> </v>
      </c>
      <c r="D30" s="29" t="str">
        <f t="shared" si="0"/>
        <v xml:space="preserve"> </v>
      </c>
    </row>
    <row r="31" spans="1:4" x14ac:dyDescent="0.3">
      <c r="A31" s="28">
        <v>29</v>
      </c>
      <c r="B31" s="29" t="str">
        <f>IF(D30=" "," ",IF(D30&lt;0," ",D30*'How Long Calculator'!$C$11))</f>
        <v xml:space="preserve"> </v>
      </c>
      <c r="C31" s="29" t="str">
        <f>IF(B31=" "," ",'How Long Calculator'!$C$13)</f>
        <v xml:space="preserve"> </v>
      </c>
      <c r="D31" s="29" t="str">
        <f t="shared" si="0"/>
        <v xml:space="preserve"> </v>
      </c>
    </row>
    <row r="32" spans="1:4" x14ac:dyDescent="0.3">
      <c r="A32" s="28">
        <v>30</v>
      </c>
      <c r="B32" s="29" t="str">
        <f>IF(D31=" "," ",IF(D31&lt;0," ",D31*'How Long Calculator'!$C$11))</f>
        <v xml:space="preserve"> </v>
      </c>
      <c r="C32" s="29" t="str">
        <f>IF(B32=" "," ",'How Long Calculator'!$C$13)</f>
        <v xml:space="preserve"> </v>
      </c>
      <c r="D32" s="29" t="str">
        <f t="shared" si="0"/>
        <v xml:space="preserve"> </v>
      </c>
    </row>
    <row r="33" spans="1:1" x14ac:dyDescent="0.3">
      <c r="A33" s="20"/>
    </row>
    <row r="34" spans="1:1" x14ac:dyDescent="0.3">
      <c r="A34" s="20"/>
    </row>
    <row r="35" spans="1:1" x14ac:dyDescent="0.3">
      <c r="A35" s="20"/>
    </row>
    <row r="36" spans="1:1" x14ac:dyDescent="0.3">
      <c r="A36" s="20"/>
    </row>
    <row r="37" spans="1:1" x14ac:dyDescent="0.3">
      <c r="A37" s="20"/>
    </row>
    <row r="38" spans="1:1" x14ac:dyDescent="0.3">
      <c r="A38" s="20"/>
    </row>
    <row r="39" spans="1:1" x14ac:dyDescent="0.3">
      <c r="A39" s="20"/>
    </row>
    <row r="40" spans="1:1" x14ac:dyDescent="0.3">
      <c r="A40" s="20"/>
    </row>
    <row r="41" spans="1:1" x14ac:dyDescent="0.3">
      <c r="A41" s="20"/>
    </row>
    <row r="42" spans="1:1" x14ac:dyDescent="0.3">
      <c r="A42" s="20"/>
    </row>
    <row r="43" spans="1:1" x14ac:dyDescent="0.3">
      <c r="A43" s="20"/>
    </row>
    <row r="44" spans="1:1" x14ac:dyDescent="0.3">
      <c r="A44" s="20"/>
    </row>
    <row r="45" spans="1:1" x14ac:dyDescent="0.3">
      <c r="A45" s="20"/>
    </row>
    <row r="46" spans="1:1" x14ac:dyDescent="0.3">
      <c r="A46" s="20"/>
    </row>
    <row r="47" spans="1:1" x14ac:dyDescent="0.3">
      <c r="A47" s="20"/>
    </row>
    <row r="48" spans="1:1" x14ac:dyDescent="0.3">
      <c r="A48" s="20"/>
    </row>
    <row r="49" spans="1:1" x14ac:dyDescent="0.3">
      <c r="A49" s="20"/>
    </row>
    <row r="50" spans="1:1" x14ac:dyDescent="0.3">
      <c r="A50" s="20"/>
    </row>
    <row r="51" spans="1:1" x14ac:dyDescent="0.3">
      <c r="A51" s="20"/>
    </row>
    <row r="52" spans="1:1" x14ac:dyDescent="0.3">
      <c r="A52" s="20"/>
    </row>
    <row r="53" spans="1:1" x14ac:dyDescent="0.3">
      <c r="A53" s="20"/>
    </row>
    <row r="54" spans="1:1" x14ac:dyDescent="0.3">
      <c r="A54" s="20"/>
    </row>
    <row r="55" spans="1:1" x14ac:dyDescent="0.3">
      <c r="A55" s="20"/>
    </row>
    <row r="56" spans="1:1" x14ac:dyDescent="0.3">
      <c r="A56" s="20"/>
    </row>
    <row r="57" spans="1:1" x14ac:dyDescent="0.3">
      <c r="A57" s="20"/>
    </row>
    <row r="58" spans="1:1" x14ac:dyDescent="0.3">
      <c r="A58" s="20"/>
    </row>
    <row r="59" spans="1:1" x14ac:dyDescent="0.3">
      <c r="A59" s="20"/>
    </row>
    <row r="60" spans="1:1" x14ac:dyDescent="0.3">
      <c r="A60" s="20"/>
    </row>
    <row r="61" spans="1:1" x14ac:dyDescent="0.3">
      <c r="A61" s="20"/>
    </row>
    <row r="62" spans="1:1" x14ac:dyDescent="0.3">
      <c r="A62" s="20"/>
    </row>
    <row r="63" spans="1:1" x14ac:dyDescent="0.3">
      <c r="A63" s="20"/>
    </row>
    <row r="64" spans="1:1" x14ac:dyDescent="0.3">
      <c r="A64" s="20"/>
    </row>
    <row r="65" spans="1:1" x14ac:dyDescent="0.3">
      <c r="A65" s="20"/>
    </row>
    <row r="66" spans="1:1" x14ac:dyDescent="0.3">
      <c r="A66" s="20"/>
    </row>
    <row r="67" spans="1:1" x14ac:dyDescent="0.3">
      <c r="A67" s="20"/>
    </row>
    <row r="68" spans="1:1" x14ac:dyDescent="0.3">
      <c r="A68" s="20"/>
    </row>
    <row r="69" spans="1:1" x14ac:dyDescent="0.3">
      <c r="A69" s="20"/>
    </row>
    <row r="70" spans="1:1" x14ac:dyDescent="0.3">
      <c r="A70" s="20"/>
    </row>
    <row r="71" spans="1:1" x14ac:dyDescent="0.3">
      <c r="A71" s="20"/>
    </row>
    <row r="72" spans="1:1" x14ac:dyDescent="0.3">
      <c r="A72" s="20"/>
    </row>
    <row r="73" spans="1:1" x14ac:dyDescent="0.3">
      <c r="A73" s="20"/>
    </row>
    <row r="74" spans="1:1" x14ac:dyDescent="0.3">
      <c r="A74" s="20"/>
    </row>
    <row r="75" spans="1:1" x14ac:dyDescent="0.3">
      <c r="A75" s="20"/>
    </row>
    <row r="76" spans="1:1" x14ac:dyDescent="0.3">
      <c r="A76" s="20"/>
    </row>
    <row r="77" spans="1:1" x14ac:dyDescent="0.3">
      <c r="A77" s="20"/>
    </row>
    <row r="78" spans="1:1" x14ac:dyDescent="0.3">
      <c r="A78" s="20"/>
    </row>
    <row r="79" spans="1:1" x14ac:dyDescent="0.3">
      <c r="A79" s="20"/>
    </row>
    <row r="80" spans="1:1" x14ac:dyDescent="0.3">
      <c r="A80" s="20"/>
    </row>
    <row r="81" spans="1:1" x14ac:dyDescent="0.3">
      <c r="A81" s="20"/>
    </row>
    <row r="82" spans="1:1" x14ac:dyDescent="0.3">
      <c r="A82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E12A-7AEE-3A44-BDA1-13C4A4140DA0}">
  <dimension ref="A1"/>
  <sheetViews>
    <sheetView showGridLines="0" zoomScale="150" zoomScaleNormal="150" workbookViewId="0">
      <selection activeCell="L6" sqref="L6"/>
    </sheetView>
  </sheetViews>
  <sheetFormatPr baseColWidth="10" defaultRowHeight="19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Question</vt:lpstr>
      <vt:lpstr>How Long Calculator</vt:lpstr>
      <vt:lpstr>Table</vt:lpstr>
      <vt:lpstr>Graph</vt:lpstr>
    </vt:vector>
  </TitlesOfParts>
  <Manager/>
  <Company>Finally Learn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Long Will My Money Last?</dc:title>
  <dc:subject/>
  <dc:creator>Jeff Mankin</dc:creator>
  <cp:keywords/>
  <dc:description/>
  <cp:lastModifiedBy>Jeff Mankin</cp:lastModifiedBy>
  <dcterms:created xsi:type="dcterms:W3CDTF">2023-08-02T16:52:40Z</dcterms:created>
  <dcterms:modified xsi:type="dcterms:W3CDTF">2023-08-03T21:34:17Z</dcterms:modified>
  <cp:category/>
</cp:coreProperties>
</file>